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45" yWindow="-285" windowWidth="19320" windowHeight="15480" activeTab="1"/>
  </bookViews>
  <sheets>
    <sheet name="two sectors" sheetId="2" r:id="rId1"/>
    <sheet name="including 67 &amp; 56" sheetId="3" r:id="rId2"/>
    <sheet name="Shifts" sheetId="4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3"/>
  <c r="F13" s="1"/>
  <c r="E14"/>
  <c r="F14" s="1"/>
  <c r="E19"/>
  <c r="F19" s="1"/>
  <c r="E17"/>
  <c r="F17" s="1"/>
  <c r="E16"/>
  <c r="F16" s="1"/>
  <c r="E15"/>
  <c r="F15" s="1"/>
  <c r="E25"/>
  <c r="F25" s="1"/>
  <c r="E24"/>
  <c r="F24" s="1"/>
  <c r="E23"/>
  <c r="F23" s="1"/>
  <c r="E9"/>
  <c r="F9" s="1"/>
  <c r="E4"/>
  <c r="F4"/>
  <c r="C29"/>
  <c r="C30"/>
  <c r="E7"/>
  <c r="F7"/>
  <c r="E8"/>
  <c r="F8"/>
  <c r="E10"/>
  <c r="F10"/>
  <c r="E11"/>
  <c r="F11"/>
  <c r="E21"/>
  <c r="F21"/>
  <c r="E22"/>
  <c r="F22"/>
  <c r="E18"/>
  <c r="F18"/>
  <c r="E26"/>
  <c r="F26"/>
  <c r="E27"/>
  <c r="F27"/>
  <c r="E28"/>
  <c r="F28"/>
  <c r="E6"/>
  <c r="E29"/>
  <c r="F6"/>
  <c r="E5"/>
  <c r="F5"/>
  <c r="F30" s="1"/>
  <c r="E11" i="2"/>
  <c r="F11"/>
  <c r="F13"/>
  <c r="E13"/>
  <c r="E9"/>
  <c r="F9"/>
  <c r="E4"/>
  <c r="F4"/>
  <c r="E19"/>
  <c r="F19"/>
  <c r="E17"/>
  <c r="F17"/>
  <c r="E20"/>
  <c r="F20"/>
  <c r="E10"/>
  <c r="F10"/>
  <c r="E12"/>
  <c r="F12"/>
  <c r="C21"/>
  <c r="C22"/>
  <c r="E18"/>
  <c r="F18"/>
  <c r="E16"/>
  <c r="F16"/>
  <c r="E15"/>
  <c r="F15"/>
  <c r="E14"/>
  <c r="F14"/>
  <c r="E8"/>
  <c r="F8"/>
  <c r="E7"/>
  <c r="F7"/>
  <c r="E6"/>
  <c r="F6"/>
  <c r="E5"/>
  <c r="E21"/>
  <c r="F5"/>
  <c r="F21"/>
  <c r="F29" i="3" l="1"/>
  <c r="F31" s="1"/>
</calcChain>
</file>

<file path=xl/sharedStrings.xml><?xml version="1.0" encoding="utf-8"?>
<sst xmlns="http://schemas.openxmlformats.org/spreadsheetml/2006/main" count="227" uniqueCount="162">
  <si>
    <t>SATURDAY</t>
    <phoneticPr fontId="16" type="noConversion"/>
  </si>
  <si>
    <t>SUNDAY</t>
    <phoneticPr fontId="16" type="noConversion"/>
  </si>
  <si>
    <t xml:space="preserve">  </t>
    <phoneticPr fontId="16" type="noConversion"/>
  </si>
  <si>
    <t>EIC</t>
    <phoneticPr fontId="16" type="noConversion"/>
  </si>
  <si>
    <t>OPERATOR</t>
    <phoneticPr fontId="16" type="noConversion"/>
  </si>
  <si>
    <t>M</t>
    <phoneticPr fontId="16" type="noConversion"/>
  </si>
  <si>
    <t>A</t>
    <phoneticPr fontId="16" type="noConversion"/>
  </si>
  <si>
    <t>N</t>
    <phoneticPr fontId="16" type="noConversion"/>
  </si>
  <si>
    <t>FRIDAY</t>
    <phoneticPr fontId="16" type="noConversion"/>
  </si>
  <si>
    <t>-</t>
    <phoneticPr fontId="16" type="noConversion"/>
  </si>
  <si>
    <t>Louis</t>
    <phoneticPr fontId="16" type="noConversion"/>
  </si>
  <si>
    <t>Louis</t>
    <phoneticPr fontId="16" type="noConversion"/>
  </si>
  <si>
    <t>Louis</t>
    <phoneticPr fontId="16" type="noConversion"/>
  </si>
  <si>
    <t>Mike, Jorg &amp; co</t>
    <phoneticPr fontId="4" type="noConversion"/>
  </si>
  <si>
    <t>TCDI setting up &amp; checks IR2</t>
    <phoneticPr fontId="4" type="noConversion"/>
  </si>
  <si>
    <r>
      <t xml:space="preserve">13:00 - </t>
    </r>
    <r>
      <rPr>
        <b/>
        <sz val="10"/>
        <color indexed="56"/>
        <rFont val="Arial"/>
        <family val="2"/>
      </rPr>
      <t>17:00</t>
    </r>
    <phoneticPr fontId="4" type="noConversion"/>
  </si>
  <si>
    <t>17:00 - 19:00</t>
    <phoneticPr fontId="4" type="noConversion"/>
  </si>
  <si>
    <t>19:00 - 21:00</t>
    <phoneticPr fontId="4" type="noConversion"/>
  </si>
  <si>
    <t>21:00 - 01:00</t>
    <phoneticPr fontId="4" type="noConversion"/>
  </si>
  <si>
    <t>SUN 01:00 - 06:00</t>
    <phoneticPr fontId="4" type="noConversion"/>
  </si>
  <si>
    <t>78 aperture</t>
    <phoneticPr fontId="4" type="noConversion"/>
  </si>
  <si>
    <t>06:00 - 10:00</t>
    <phoneticPr fontId="4" type="noConversion"/>
  </si>
  <si>
    <t>10:00 - 14:00</t>
    <phoneticPr fontId="4" type="noConversion"/>
  </si>
  <si>
    <t>14:00 - 18:00</t>
    <phoneticPr fontId="4" type="noConversion"/>
  </si>
  <si>
    <t>18:00 - 02:00</t>
    <phoneticPr fontId="4" type="noConversion"/>
  </si>
  <si>
    <t>injection region studies IR78</t>
    <phoneticPr fontId="4" type="noConversion"/>
  </si>
  <si>
    <t>Injection protection - TI8/IR8</t>
    <phoneticPr fontId="4" type="noConversion"/>
  </si>
  <si>
    <t>higher-order studies of sextupoles, skew sextupole and octupole circuits S78</t>
    <phoneticPr fontId="4" type="noConversion"/>
  </si>
  <si>
    <t>02:00 - 06:00</t>
    <phoneticPr fontId="4" type="noConversion"/>
  </si>
  <si>
    <t>Collimator studies</t>
    <phoneticPr fontId="4" type="noConversion"/>
  </si>
  <si>
    <t>Coll</t>
    <phoneticPr fontId="4" type="noConversion"/>
  </si>
  <si>
    <t xml:space="preserve"> </t>
    <phoneticPr fontId="4" type="noConversion"/>
  </si>
  <si>
    <t xml:space="preserve"> Momentum aperture measurements in sector 2-3 (arc + IP) </t>
    <phoneticPr fontId="4" type="noConversion"/>
  </si>
  <si>
    <t>Alice Spectrometer</t>
    <phoneticPr fontId="4" type="noConversion"/>
  </si>
  <si>
    <t xml:space="preserve">Set-up &amp; 78 Threading </t>
    <phoneticPr fontId="4" type="noConversion"/>
  </si>
  <si>
    <t>Injection aperture IR8</t>
    <phoneticPr fontId="4" type="noConversion"/>
  </si>
  <si>
    <t>LHCb Spectrometer &amp; compensation</t>
    <phoneticPr fontId="4" type="noConversion"/>
  </si>
  <si>
    <t>Beam losses and transmission studies with different collimator settings in IP3</t>
    <phoneticPr fontId="4" type="noConversion"/>
  </si>
  <si>
    <r>
      <t>0</t>
    </r>
    <r>
      <rPr>
        <b/>
        <sz val="10"/>
        <color indexed="56"/>
        <rFont val="Arial"/>
        <family val="2"/>
      </rPr>
      <t>4:00 - 06:00</t>
    </r>
    <phoneticPr fontId="4" type="noConversion"/>
  </si>
  <si>
    <t>06:00 - 08:00</t>
    <phoneticPr fontId="4" type="noConversion"/>
  </si>
  <si>
    <t>Stefano &amp; co</t>
    <phoneticPr fontId="4" type="noConversion"/>
  </si>
  <si>
    <t>08:00 - 10:00</t>
    <phoneticPr fontId="4" type="noConversion"/>
  </si>
  <si>
    <t xml:space="preserve">TI2/8 momentum aperture / LHC fRF trim range checks </t>
  </si>
  <si>
    <t xml:space="preserve"> </t>
    <phoneticPr fontId="4" type="noConversion"/>
  </si>
  <si>
    <t>Jorg</t>
    <phoneticPr fontId="4" type="noConversion"/>
  </si>
  <si>
    <t>Mike, Jorg &amp; co</t>
    <phoneticPr fontId="4" type="noConversion"/>
  </si>
  <si>
    <t>10:00 - 13:00</t>
    <phoneticPr fontId="4" type="noConversion"/>
  </si>
  <si>
    <t>Cycle 78 in shadow</t>
    <phoneticPr fontId="4" type="noConversion"/>
  </si>
  <si>
    <t xml:space="preserve"> BLM triggers with beam on TDI (should be parasitic).</t>
    <phoneticPr fontId="4" type="noConversion"/>
  </si>
  <si>
    <t>BLM threshold test 78</t>
    <phoneticPr fontId="4" type="noConversion"/>
  </si>
  <si>
    <t>Intensity</t>
  </si>
  <si>
    <t>Comments</t>
  </si>
  <si>
    <t>TOTAL</t>
  </si>
  <si>
    <t>DAYS</t>
  </si>
  <si>
    <t>h</t>
  </si>
  <si>
    <t>p+</t>
  </si>
  <si>
    <t># shots</t>
  </si>
  <si>
    <t>Duration</t>
  </si>
  <si>
    <r>
      <t xml:space="preserve">ò </t>
    </r>
    <r>
      <rPr>
        <b/>
        <sz val="12"/>
        <rFont val="Arial"/>
        <family val="2"/>
      </rPr>
      <t>Intensity</t>
    </r>
  </si>
  <si>
    <t>Names</t>
  </si>
  <si>
    <t>ABT</t>
  </si>
  <si>
    <t>22:00 - 24:00</t>
  </si>
  <si>
    <t>Verena, colls,ABT</t>
    <phoneticPr fontId="4" type="noConversion"/>
  </si>
  <si>
    <t xml:space="preserve"> </t>
    <phoneticPr fontId="4" type="noConversion"/>
  </si>
  <si>
    <t xml:space="preserve"> </t>
  </si>
  <si>
    <t>01:00 - 06:00</t>
  </si>
  <si>
    <t>Stefano &amp; co</t>
  </si>
  <si>
    <t>Higher order polarity checks</t>
  </si>
  <si>
    <t>Ron - N</t>
  </si>
  <si>
    <t>Ron  - N</t>
  </si>
  <si>
    <t>Bernd</t>
    <phoneticPr fontId="4" type="noConversion"/>
  </si>
  <si>
    <r>
      <t>SAT 00:00 - 0</t>
    </r>
    <r>
      <rPr>
        <b/>
        <sz val="10"/>
        <color indexed="56"/>
        <rFont val="Arial"/>
        <family val="2"/>
      </rPr>
      <t>4:00</t>
    </r>
    <phoneticPr fontId="4" type="noConversion"/>
  </si>
  <si>
    <t>BLM threshold test 23</t>
    <phoneticPr fontId="4" type="noConversion"/>
  </si>
  <si>
    <t>Polarity checks 23 - revisited</t>
    <phoneticPr fontId="4" type="noConversion"/>
  </si>
  <si>
    <t xml:space="preserve"> </t>
    <phoneticPr fontId="4" type="noConversion"/>
  </si>
  <si>
    <t xml:space="preserve"> Frank Zimmermann &amp; co</t>
    <phoneticPr fontId="4" type="noConversion"/>
  </si>
  <si>
    <t>Stefano &amp; co</t>
    <phoneticPr fontId="4" type="noConversion"/>
  </si>
  <si>
    <t xml:space="preserve"> </t>
    <phoneticPr fontId="4" type="noConversion"/>
  </si>
  <si>
    <t>Friday 14:00</t>
  </si>
  <si>
    <t>Close LHC</t>
  </si>
  <si>
    <t>approx 18:00</t>
  </si>
  <si>
    <t xml:space="preserve">aperture, waveform studies, protection </t>
  </si>
  <si>
    <t>S23 Injection region setup &amp; beam to 3</t>
    <phoneticPr fontId="4" type="noConversion"/>
  </si>
  <si>
    <t>Same settings at last time - should be straightforward</t>
    <phoneticPr fontId="4" type="noConversion"/>
  </si>
  <si>
    <t>OP</t>
    <phoneticPr fontId="4" type="noConversion"/>
  </si>
  <si>
    <t xml:space="preserve"> </t>
    <phoneticPr fontId="4" type="noConversion"/>
  </si>
  <si>
    <t>Alick</t>
    <phoneticPr fontId="4" type="noConversion"/>
  </si>
  <si>
    <t>10:00 - 12:00</t>
  </si>
  <si>
    <t>Verena</t>
  </si>
  <si>
    <t>Guy or Ron - N</t>
  </si>
  <si>
    <t>Frank Zimmermann &amp; co</t>
    <phoneticPr fontId="4" type="noConversion"/>
  </si>
  <si>
    <t>EIC</t>
    <phoneticPr fontId="4" type="noConversion"/>
  </si>
  <si>
    <t xml:space="preserve">Mirko - N </t>
    <phoneticPr fontId="4" type="noConversion"/>
  </si>
  <si>
    <t>OP</t>
    <phoneticPr fontId="4" type="noConversion"/>
  </si>
  <si>
    <t>Verena - A</t>
    <phoneticPr fontId="4" type="noConversion"/>
  </si>
  <si>
    <t>HWC -EIC</t>
    <phoneticPr fontId="4" type="noConversion"/>
  </si>
  <si>
    <t>HWC -OP</t>
    <phoneticPr fontId="4" type="noConversion"/>
  </si>
  <si>
    <t>Matteo - A</t>
    <phoneticPr fontId="4" type="noConversion"/>
  </si>
  <si>
    <t>GHH - A</t>
    <phoneticPr fontId="4" type="noConversion"/>
  </si>
  <si>
    <t>Operator</t>
    <phoneticPr fontId="4" type="noConversion"/>
  </si>
  <si>
    <t>Stefano - N</t>
    <phoneticPr fontId="4" type="noConversion"/>
  </si>
  <si>
    <t>Beam into 78, thread to IR7, check, beam to IR6, check, beam toTCTs IR5.</t>
  </si>
  <si>
    <t>S23 Injection  &amp; beam to 3</t>
  </si>
  <si>
    <t>21:00 - 22:00</t>
  </si>
  <si>
    <t>18:00 - 21:00</t>
  </si>
  <si>
    <t xml:space="preserve">Momentum aperture measurements in sector 2-3 </t>
  </si>
  <si>
    <t xml:space="preserve">(arc + IP) </t>
  </si>
  <si>
    <r>
      <t>SAT 00:00 - 03</t>
    </r>
    <r>
      <rPr>
        <b/>
        <sz val="10"/>
        <color indexed="56"/>
        <rFont val="Arial"/>
        <family val="2"/>
      </rPr>
      <t>:00</t>
    </r>
  </si>
  <si>
    <t>03:00 - 05:00</t>
  </si>
  <si>
    <t>05:00 - 07:00</t>
  </si>
  <si>
    <t>BLMs/collimators point 3</t>
  </si>
  <si>
    <t>07:00 - 10:00</t>
  </si>
  <si>
    <t>TDI &amp; TCLI IP2</t>
  </si>
  <si>
    <t>BLM threshold test 78</t>
  </si>
  <si>
    <t>56/67/78 aperture</t>
  </si>
  <si>
    <t>14:00 - 16:00</t>
  </si>
  <si>
    <t>Steering at injection</t>
  </si>
  <si>
    <t>16:00 - 18:00</t>
  </si>
  <si>
    <t>Collimators IR7</t>
  </si>
  <si>
    <t>07:00 - 09:00</t>
  </si>
  <si>
    <t>09:00 - 12:00</t>
  </si>
  <si>
    <t>12:00 - 14:00</t>
  </si>
  <si>
    <t xml:space="preserve">MKI </t>
  </si>
  <si>
    <t>Kick response TI8/LHC</t>
  </si>
  <si>
    <t>18:00 - 19:00</t>
  </si>
  <si>
    <t>19:00 - 24:00</t>
  </si>
  <si>
    <t>GHH</t>
  </si>
  <si>
    <t>Stefano</t>
  </si>
  <si>
    <t>Alick</t>
  </si>
  <si>
    <t>-</t>
  </si>
  <si>
    <t>Rossano</t>
  </si>
  <si>
    <t>Walter</t>
  </si>
  <si>
    <t>IR injection region aperture</t>
  </si>
  <si>
    <t>Injection protection studies</t>
  </si>
  <si>
    <t>14:00 - 15:00</t>
  </si>
  <si>
    <t>BIS, transfer lines, EIS etc</t>
  </si>
  <si>
    <t xml:space="preserve">TCTs right of 5 </t>
  </si>
  <si>
    <t>beam into 6 - dump channel</t>
  </si>
  <si>
    <t>beam to 7</t>
  </si>
  <si>
    <t>24:00 - 05:00</t>
  </si>
  <si>
    <t>beam to 7 (or 5 if required)</t>
  </si>
  <si>
    <t>78, 67, 56 as requried</t>
  </si>
  <si>
    <t>into S23</t>
  </si>
  <si>
    <t>into S78</t>
  </si>
  <si>
    <t>First look - check systems - leave beam dump for the moment - cycle 23 in shadow</t>
  </si>
  <si>
    <t>Colls</t>
  </si>
  <si>
    <t>Frank Z &amp; co</t>
  </si>
  <si>
    <t>Verena, colls, ABT</t>
  </si>
  <si>
    <t>Kajetan</t>
  </si>
  <si>
    <t>Malika &amp; op</t>
  </si>
  <si>
    <t>Lasse</t>
  </si>
  <si>
    <t>Same settings at last time - should be straightforward. Alice would like 30' on the TED</t>
  </si>
  <si>
    <t>plus TDI scan</t>
  </si>
  <si>
    <t>12:00 -14:00</t>
  </si>
  <si>
    <t>ACCESS</t>
  </si>
  <si>
    <t>15:00 - 16:00</t>
  </si>
  <si>
    <t>Dump studies - postponed</t>
  </si>
  <si>
    <t>Dump Studies</t>
  </si>
  <si>
    <t>Thread beam to 5 - delayed</t>
  </si>
  <si>
    <t>Dispersion to 5 - delayed</t>
  </si>
  <si>
    <t>Initial beam dump set-up - delayed</t>
  </si>
  <si>
    <t>Kick response to 5 - delayed</t>
  </si>
</sst>
</file>

<file path=xl/styles.xml><?xml version="1.0" encoding="utf-8"?>
<styleSheet xmlns="http://schemas.openxmlformats.org/spreadsheetml/2006/main">
  <numFmts count="3">
    <numFmt numFmtId="164" formatCode="0.0E+00"/>
    <numFmt numFmtId="165" formatCode="0E+00"/>
    <numFmt numFmtId="166" formatCode="0.0"/>
  </numFmts>
  <fonts count="21">
    <font>
      <sz val="10"/>
      <name val="Arial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2"/>
      <name val="Symbol"/>
      <family val="1"/>
      <charset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0"/>
      <color indexed="56"/>
      <name val="Arial"/>
      <family val="2"/>
    </font>
    <font>
      <b/>
      <sz val="11"/>
      <color indexed="30"/>
      <name val="Arial"/>
      <family val="2"/>
    </font>
    <font>
      <sz val="10"/>
      <color theme="3"/>
      <name val="Arial"/>
      <family val="2"/>
    </font>
    <font>
      <b/>
      <sz val="12"/>
      <color indexed="56"/>
      <name val="Arial"/>
      <family val="2"/>
    </font>
    <font>
      <sz val="8"/>
      <name val="Verdana"/>
    </font>
    <font>
      <b/>
      <sz val="12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66" fontId="7" fillId="4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/>
    <xf numFmtId="0" fontId="0" fillId="0" borderId="1" xfId="0" applyBorder="1"/>
    <xf numFmtId="0" fontId="0" fillId="7" borderId="1" xfId="0" applyFill="1" applyBorder="1"/>
    <xf numFmtId="0" fontId="11" fillId="5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20" fontId="11" fillId="0" borderId="1" xfId="0" applyNumberFormat="1" applyFont="1" applyBorder="1" applyAlignment="1">
      <alignment horizontal="left" vertical="center"/>
    </xf>
    <xf numFmtId="20" fontId="12" fillId="0" borderId="1" xfId="0" applyNumberFormat="1" applyFont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16" fontId="12" fillId="0" borderId="1" xfId="0" applyNumberFormat="1" applyFont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8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7" fillId="5" borderId="1" xfId="0" applyFont="1" applyFill="1" applyBorder="1" applyAlignment="1">
      <alignment horizontal="left" vertical="center" wrapText="1"/>
    </xf>
    <xf numFmtId="20" fontId="12" fillId="0" borderId="2" xfId="0" applyNumberFormat="1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 wrapText="1"/>
    </xf>
    <xf numFmtId="0" fontId="18" fillId="0" borderId="0" xfId="0" applyFont="1"/>
    <xf numFmtId="164" fontId="18" fillId="0" borderId="1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/>
    </xf>
    <xf numFmtId="0" fontId="18" fillId="0" borderId="1" xfId="0" applyFont="1" applyBorder="1"/>
    <xf numFmtId="0" fontId="19" fillId="0" borderId="1" xfId="0" applyFont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3366FF"/>
      <color rgb="FF00FFCC"/>
      <color rgb="FF66FFF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opLeftCell="A16" zoomScaleNormal="80" zoomScalePageLayoutView="80" workbookViewId="0">
      <selection activeCell="B13" sqref="B13"/>
    </sheetView>
  </sheetViews>
  <sheetFormatPr defaultColWidth="8.85546875" defaultRowHeight="12.75"/>
  <cols>
    <col min="1" max="1" width="20" customWidth="1"/>
    <col min="2" max="2" width="60.28515625" customWidth="1"/>
    <col min="3" max="3" width="15.85546875" customWidth="1"/>
    <col min="4" max="4" width="16" customWidth="1"/>
    <col min="5" max="5" width="14.28515625" customWidth="1"/>
    <col min="6" max="6" width="17.85546875" customWidth="1"/>
    <col min="7" max="7" width="46.28515625" customWidth="1"/>
    <col min="8" max="8" width="26.7109375" bestFit="1" customWidth="1"/>
    <col min="9" max="9" width="12.28515625" customWidth="1"/>
    <col min="10" max="10" width="12" customWidth="1"/>
    <col min="11" max="11" width="10.85546875" customWidth="1"/>
    <col min="12" max="12" width="11.7109375" customWidth="1"/>
  </cols>
  <sheetData>
    <row r="1" spans="1:12" ht="15.75">
      <c r="A1" s="14"/>
      <c r="B1" s="15"/>
      <c r="C1" s="16" t="s">
        <v>57</v>
      </c>
      <c r="D1" s="17" t="s">
        <v>50</v>
      </c>
      <c r="E1" s="16" t="s">
        <v>56</v>
      </c>
      <c r="F1" s="1" t="s">
        <v>58</v>
      </c>
      <c r="G1" s="17" t="s">
        <v>51</v>
      </c>
      <c r="H1" s="11" t="s">
        <v>59</v>
      </c>
      <c r="I1" s="29" t="s">
        <v>91</v>
      </c>
      <c r="J1" s="30" t="s">
        <v>99</v>
      </c>
      <c r="K1" s="30" t="s">
        <v>95</v>
      </c>
      <c r="L1" s="30" t="s">
        <v>96</v>
      </c>
    </row>
    <row r="2" spans="1:12" ht="15.75">
      <c r="A2" s="14"/>
      <c r="B2" s="15"/>
      <c r="C2" s="16" t="s">
        <v>54</v>
      </c>
      <c r="D2" s="16" t="s">
        <v>55</v>
      </c>
      <c r="E2" s="16"/>
      <c r="F2" s="16" t="s">
        <v>55</v>
      </c>
      <c r="G2" s="17"/>
      <c r="H2" s="2"/>
      <c r="I2" s="30"/>
      <c r="J2" s="30"/>
      <c r="K2" s="30"/>
      <c r="L2" s="30"/>
    </row>
    <row r="3" spans="1:12" ht="15.75">
      <c r="A3" s="14" t="s">
        <v>78</v>
      </c>
      <c r="B3" s="15" t="s">
        <v>79</v>
      </c>
      <c r="C3" s="16"/>
      <c r="D3" s="16"/>
      <c r="E3" s="16"/>
      <c r="F3" s="16"/>
      <c r="G3" s="17"/>
      <c r="H3" s="2"/>
      <c r="I3" s="30"/>
      <c r="J3" s="30"/>
      <c r="K3" s="30"/>
      <c r="L3" s="30"/>
    </row>
    <row r="4" spans="1:12" ht="24.95" customHeight="1">
      <c r="A4" s="14" t="s">
        <v>80</v>
      </c>
      <c r="B4" s="19" t="s">
        <v>82</v>
      </c>
      <c r="C4" s="20">
        <v>2</v>
      </c>
      <c r="D4" s="21">
        <v>5000000000</v>
      </c>
      <c r="E4" s="24">
        <f>$C4*60*3</f>
        <v>360</v>
      </c>
      <c r="F4" s="18">
        <f>E4*D4</f>
        <v>1800000000000</v>
      </c>
      <c r="G4" s="39" t="s">
        <v>83</v>
      </c>
      <c r="H4" s="28" t="s">
        <v>84</v>
      </c>
      <c r="I4" s="30"/>
      <c r="J4" s="30"/>
      <c r="K4" s="30"/>
      <c r="L4" s="30"/>
    </row>
    <row r="5" spans="1:12" ht="24.95" customHeight="1">
      <c r="A5" s="14" t="s">
        <v>61</v>
      </c>
      <c r="B5" s="19" t="s">
        <v>72</v>
      </c>
      <c r="C5" s="20">
        <v>2</v>
      </c>
      <c r="D5" s="21">
        <v>5000000000</v>
      </c>
      <c r="E5" s="24">
        <f>$C5*60*3</f>
        <v>360</v>
      </c>
      <c r="F5" s="18">
        <f>E5*D5</f>
        <v>1800000000000</v>
      </c>
      <c r="G5" s="32" t="s">
        <v>64</v>
      </c>
      <c r="H5" s="28" t="s">
        <v>70</v>
      </c>
      <c r="I5" s="30"/>
      <c r="J5" s="30"/>
      <c r="K5" s="30"/>
      <c r="L5" s="30"/>
    </row>
    <row r="6" spans="1:12" ht="24.95" customHeight="1">
      <c r="A6" s="14" t="s">
        <v>71</v>
      </c>
      <c r="B6" s="19" t="s">
        <v>73</v>
      </c>
      <c r="C6" s="20">
        <v>4</v>
      </c>
      <c r="D6" s="21">
        <v>5000000000</v>
      </c>
      <c r="E6" s="24">
        <f t="shared" ref="E6:E20" si="0">$C6*60*3</f>
        <v>720</v>
      </c>
      <c r="F6" s="18">
        <f t="shared" ref="F6:F16" si="1">E6*D6</f>
        <v>3600000000000</v>
      </c>
      <c r="G6" s="39" t="s">
        <v>74</v>
      </c>
      <c r="H6" s="28" t="s">
        <v>75</v>
      </c>
      <c r="I6" s="30"/>
      <c r="J6" s="30"/>
      <c r="K6" s="30"/>
      <c r="L6" s="30"/>
    </row>
    <row r="7" spans="1:12" ht="32.1" customHeight="1">
      <c r="A7" s="14" t="s">
        <v>38</v>
      </c>
      <c r="B7" s="19" t="s">
        <v>37</v>
      </c>
      <c r="C7" s="20">
        <v>2</v>
      </c>
      <c r="D7" s="21">
        <v>5000000000</v>
      </c>
      <c r="E7" s="24">
        <f t="shared" si="0"/>
        <v>360</v>
      </c>
      <c r="F7" s="18">
        <f>E7*D7</f>
        <v>1800000000000</v>
      </c>
      <c r="G7" s="32"/>
      <c r="H7" s="28" t="s">
        <v>76</v>
      </c>
      <c r="I7" s="30" t="s">
        <v>92</v>
      </c>
      <c r="J7" s="30" t="s">
        <v>68</v>
      </c>
      <c r="K7" s="30"/>
    </row>
    <row r="8" spans="1:12" ht="40.5" customHeight="1">
      <c r="A8" s="26" t="s">
        <v>39</v>
      </c>
      <c r="B8" s="19" t="s">
        <v>32</v>
      </c>
      <c r="C8" s="20">
        <v>2</v>
      </c>
      <c r="D8" s="21">
        <v>5000000000</v>
      </c>
      <c r="E8" s="24">
        <f t="shared" si="0"/>
        <v>360</v>
      </c>
      <c r="F8" s="18">
        <f t="shared" si="1"/>
        <v>1800000000000</v>
      </c>
      <c r="G8" s="39" t="s">
        <v>31</v>
      </c>
      <c r="H8" s="28" t="s">
        <v>40</v>
      </c>
      <c r="I8" s="30">
        <v>4</v>
      </c>
      <c r="J8" s="30"/>
      <c r="K8" s="30"/>
      <c r="L8" s="30"/>
    </row>
    <row r="9" spans="1:12" ht="24.95" customHeight="1">
      <c r="A9" s="40" t="s">
        <v>41</v>
      </c>
      <c r="B9" s="19" t="s">
        <v>42</v>
      </c>
      <c r="C9" s="20">
        <v>2</v>
      </c>
      <c r="D9" s="21">
        <v>5000000000</v>
      </c>
      <c r="E9" s="24">
        <f t="shared" si="0"/>
        <v>360</v>
      </c>
      <c r="F9" s="18">
        <f t="shared" si="1"/>
        <v>1800000000000</v>
      </c>
      <c r="G9" s="39" t="s">
        <v>43</v>
      </c>
      <c r="H9" s="28" t="s">
        <v>44</v>
      </c>
      <c r="I9" s="30"/>
      <c r="J9" s="30"/>
      <c r="K9" s="30"/>
      <c r="L9" s="30"/>
    </row>
    <row r="10" spans="1:12" ht="24.95" customHeight="1">
      <c r="A10" s="26" t="s">
        <v>46</v>
      </c>
      <c r="B10" s="19" t="s">
        <v>33</v>
      </c>
      <c r="C10" s="20">
        <v>3</v>
      </c>
      <c r="D10" s="21">
        <v>5000000000</v>
      </c>
      <c r="E10" s="24">
        <f>$C10*60*3</f>
        <v>540</v>
      </c>
      <c r="F10" s="18">
        <f>E10*D10</f>
        <v>2700000000000</v>
      </c>
      <c r="G10" s="39" t="s">
        <v>47</v>
      </c>
      <c r="H10" s="27" t="s">
        <v>45</v>
      </c>
      <c r="I10" s="30"/>
      <c r="J10" s="30"/>
      <c r="K10" s="30"/>
      <c r="L10" s="30"/>
    </row>
    <row r="11" spans="1:12" ht="24.95" customHeight="1">
      <c r="A11" s="37" t="s">
        <v>15</v>
      </c>
      <c r="B11" s="19" t="s">
        <v>14</v>
      </c>
      <c r="C11" s="20">
        <v>4</v>
      </c>
      <c r="D11" s="21">
        <v>5000000000</v>
      </c>
      <c r="E11" s="24">
        <f>$C11*60*3</f>
        <v>720</v>
      </c>
      <c r="F11" s="18">
        <f>E11*D11</f>
        <v>3600000000000</v>
      </c>
      <c r="G11" s="33"/>
      <c r="H11" s="12"/>
      <c r="I11" s="30"/>
      <c r="J11" s="31"/>
      <c r="K11" s="30"/>
      <c r="L11" s="30"/>
    </row>
    <row r="12" spans="1:12" ht="24.95" customHeight="1">
      <c r="A12" s="26" t="s">
        <v>16</v>
      </c>
      <c r="B12" s="19" t="s">
        <v>34</v>
      </c>
      <c r="C12" s="20">
        <v>2</v>
      </c>
      <c r="D12" s="21">
        <v>5000000000</v>
      </c>
      <c r="E12" s="24">
        <f t="shared" si="0"/>
        <v>360</v>
      </c>
      <c r="F12" s="18">
        <f t="shared" ref="F12:F13" si="2">E12*D12</f>
        <v>1800000000000</v>
      </c>
      <c r="G12" s="39" t="s">
        <v>48</v>
      </c>
      <c r="H12" s="28" t="s">
        <v>93</v>
      </c>
      <c r="I12" s="30"/>
      <c r="J12" s="30"/>
      <c r="K12" s="30"/>
      <c r="L12" s="30"/>
    </row>
    <row r="13" spans="1:12" ht="24.95" customHeight="1">
      <c r="A13" s="26" t="s">
        <v>17</v>
      </c>
      <c r="B13" s="19" t="s">
        <v>49</v>
      </c>
      <c r="C13" s="20">
        <v>2</v>
      </c>
      <c r="D13" s="21">
        <v>5000000000</v>
      </c>
      <c r="E13" s="24">
        <f t="shared" si="0"/>
        <v>360</v>
      </c>
      <c r="F13" s="18">
        <f t="shared" si="2"/>
        <v>1800000000000</v>
      </c>
      <c r="G13" s="39"/>
      <c r="H13" s="28"/>
      <c r="I13" s="30"/>
      <c r="J13" s="30"/>
      <c r="K13" s="30"/>
      <c r="L13" s="30"/>
    </row>
    <row r="14" spans="1:12" ht="28.5" customHeight="1">
      <c r="A14" s="38" t="s">
        <v>18</v>
      </c>
      <c r="B14" s="19" t="s">
        <v>35</v>
      </c>
      <c r="C14" s="8">
        <v>4</v>
      </c>
      <c r="D14" s="21">
        <v>5000000000</v>
      </c>
      <c r="E14" s="24">
        <f t="shared" si="0"/>
        <v>720</v>
      </c>
      <c r="F14" s="18">
        <f t="shared" si="1"/>
        <v>3600000000000</v>
      </c>
      <c r="G14" s="39" t="s">
        <v>77</v>
      </c>
      <c r="H14" s="12" t="s">
        <v>60</v>
      </c>
      <c r="I14" s="30"/>
      <c r="J14" s="30"/>
      <c r="K14" s="30"/>
      <c r="L14" s="30"/>
    </row>
    <row r="15" spans="1:12" ht="30.95" customHeight="1">
      <c r="A15" s="26" t="s">
        <v>19</v>
      </c>
      <c r="B15" s="22" t="s">
        <v>20</v>
      </c>
      <c r="C15" s="8">
        <v>5</v>
      </c>
      <c r="D15" s="21">
        <v>5000000000</v>
      </c>
      <c r="E15" s="24">
        <f t="shared" si="0"/>
        <v>900</v>
      </c>
      <c r="F15" s="18">
        <f t="shared" si="1"/>
        <v>4500000000000</v>
      </c>
      <c r="G15" s="39" t="s">
        <v>77</v>
      </c>
      <c r="H15" s="28" t="s">
        <v>90</v>
      </c>
      <c r="I15" s="30" t="s">
        <v>100</v>
      </c>
      <c r="J15" s="30" t="s">
        <v>69</v>
      </c>
      <c r="K15" s="30" t="s">
        <v>64</v>
      </c>
    </row>
    <row r="16" spans="1:12" ht="30.95" customHeight="1">
      <c r="A16" s="38" t="s">
        <v>21</v>
      </c>
      <c r="B16" s="19" t="s">
        <v>27</v>
      </c>
      <c r="C16" s="8">
        <v>4</v>
      </c>
      <c r="D16" s="21">
        <v>5000000000</v>
      </c>
      <c r="E16" s="24">
        <f t="shared" si="0"/>
        <v>720</v>
      </c>
      <c r="F16" s="18">
        <f t="shared" si="1"/>
        <v>3600000000000</v>
      </c>
      <c r="G16" s="39" t="s">
        <v>77</v>
      </c>
      <c r="H16" s="12" t="s">
        <v>66</v>
      </c>
      <c r="I16" s="30"/>
      <c r="J16" s="30"/>
      <c r="K16" s="30"/>
      <c r="L16" s="30"/>
    </row>
    <row r="17" spans="1:12" ht="24.95" customHeight="1">
      <c r="A17" s="26" t="s">
        <v>22</v>
      </c>
      <c r="B17" s="19" t="s">
        <v>36</v>
      </c>
      <c r="C17" s="20">
        <v>4</v>
      </c>
      <c r="D17" s="21">
        <v>5000000000</v>
      </c>
      <c r="E17" s="24">
        <f>$C17*60*3</f>
        <v>720</v>
      </c>
      <c r="F17" s="18">
        <f>E17*D17</f>
        <v>3600000000000</v>
      </c>
      <c r="G17" s="39" t="s">
        <v>77</v>
      </c>
      <c r="H17" s="28" t="s">
        <v>13</v>
      </c>
      <c r="I17" s="30"/>
      <c r="J17" s="30"/>
      <c r="K17" s="30"/>
      <c r="L17" s="30"/>
    </row>
    <row r="18" spans="1:12" ht="24.95" customHeight="1">
      <c r="A18" s="26" t="s">
        <v>23</v>
      </c>
      <c r="B18" s="19" t="s">
        <v>26</v>
      </c>
      <c r="C18" s="8">
        <v>4</v>
      </c>
      <c r="D18" s="21">
        <v>5000000000</v>
      </c>
      <c r="E18" s="24">
        <f>$C18*60*3</f>
        <v>720</v>
      </c>
      <c r="F18" s="18">
        <f>E18*D18</f>
        <v>3600000000000</v>
      </c>
      <c r="G18" s="34"/>
      <c r="H18" s="28" t="s">
        <v>62</v>
      </c>
      <c r="I18" s="30"/>
      <c r="J18" s="30"/>
      <c r="K18" s="30"/>
      <c r="L18" s="30"/>
    </row>
    <row r="19" spans="1:12" ht="24.95" customHeight="1">
      <c r="A19" s="26" t="s">
        <v>24</v>
      </c>
      <c r="B19" s="19" t="s">
        <v>25</v>
      </c>
      <c r="C19" s="20">
        <v>8</v>
      </c>
      <c r="D19" s="21">
        <v>5000000000</v>
      </c>
      <c r="E19" s="24">
        <f t="shared" si="0"/>
        <v>1440</v>
      </c>
      <c r="F19" s="18">
        <f t="shared" ref="F19" si="3">E19*D19</f>
        <v>7200000000000</v>
      </c>
      <c r="G19" s="35" t="s">
        <v>81</v>
      </c>
      <c r="H19" s="12" t="s">
        <v>60</v>
      </c>
      <c r="I19" s="30" t="s">
        <v>94</v>
      </c>
      <c r="J19" s="31" t="s">
        <v>86</v>
      </c>
      <c r="K19" s="30" t="s">
        <v>97</v>
      </c>
      <c r="L19" s="30" t="s">
        <v>98</v>
      </c>
    </row>
    <row r="20" spans="1:12" ht="24.95" customHeight="1">
      <c r="A20" s="26" t="s">
        <v>28</v>
      </c>
      <c r="B20" s="19" t="s">
        <v>29</v>
      </c>
      <c r="C20" s="8">
        <v>4</v>
      </c>
      <c r="D20" s="21">
        <v>5000000000</v>
      </c>
      <c r="E20" s="24">
        <f t="shared" si="0"/>
        <v>720</v>
      </c>
      <c r="F20" s="18">
        <f t="shared" ref="F20" si="4">E20*D20</f>
        <v>3600000000000</v>
      </c>
      <c r="G20" s="33"/>
      <c r="H20" s="28" t="s">
        <v>30</v>
      </c>
      <c r="I20" s="30" t="s">
        <v>100</v>
      </c>
      <c r="J20" s="30" t="s">
        <v>89</v>
      </c>
      <c r="K20" s="30" t="s">
        <v>64</v>
      </c>
      <c r="L20" s="30" t="s">
        <v>64</v>
      </c>
    </row>
    <row r="21" spans="1:12" ht="24.95" customHeight="1">
      <c r="A21" s="14"/>
      <c r="B21" s="6" t="s">
        <v>52</v>
      </c>
      <c r="C21" s="9">
        <f>SUM(C5:C20)</f>
        <v>56</v>
      </c>
      <c r="D21" s="3"/>
      <c r="E21" s="9">
        <f>SUM(E5:E15)</f>
        <v>5760</v>
      </c>
      <c r="F21" s="25">
        <f>SUM(F6:F20)</f>
        <v>48600000000000</v>
      </c>
      <c r="G21" s="36" t="s">
        <v>63</v>
      </c>
      <c r="H21" s="2"/>
      <c r="I21" s="30"/>
      <c r="J21" s="30"/>
      <c r="K21" s="30"/>
      <c r="L21" s="30"/>
    </row>
    <row r="22" spans="1:12" ht="24.95" customHeight="1">
      <c r="A22" s="14"/>
      <c r="B22" s="7" t="s">
        <v>53</v>
      </c>
      <c r="C22" s="23">
        <f>C21/24</f>
        <v>2.3333333333333335</v>
      </c>
      <c r="D22" s="4"/>
      <c r="E22" s="10"/>
      <c r="F22" s="5" t="s">
        <v>64</v>
      </c>
      <c r="G22" s="13" t="s">
        <v>64</v>
      </c>
      <c r="H22" s="2"/>
      <c r="I22" s="30"/>
      <c r="J22" s="30"/>
      <c r="K22" s="30"/>
      <c r="L22" s="30"/>
    </row>
  </sheetData>
  <phoneticPr fontId="4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B22" sqref="B22"/>
    </sheetView>
  </sheetViews>
  <sheetFormatPr defaultColWidth="8.85546875" defaultRowHeight="12.75"/>
  <cols>
    <col min="1" max="1" width="19.28515625" customWidth="1"/>
    <col min="2" max="2" width="60.7109375" customWidth="1"/>
    <col min="3" max="3" width="10.140625" customWidth="1"/>
    <col min="4" max="4" width="12.28515625" customWidth="1"/>
    <col min="6" max="6" width="12.140625" customWidth="1"/>
    <col min="7" max="7" width="46.7109375" customWidth="1"/>
    <col min="8" max="8" width="28.7109375" customWidth="1"/>
  </cols>
  <sheetData>
    <row r="1" spans="1:8" ht="15.75">
      <c r="A1" s="14"/>
      <c r="B1" s="15"/>
      <c r="C1" s="16" t="s">
        <v>57</v>
      </c>
      <c r="D1" s="17" t="s">
        <v>50</v>
      </c>
      <c r="E1" s="16" t="s">
        <v>56</v>
      </c>
      <c r="F1" s="1" t="s">
        <v>58</v>
      </c>
      <c r="G1" s="15" t="s">
        <v>51</v>
      </c>
      <c r="H1" s="11" t="s">
        <v>59</v>
      </c>
    </row>
    <row r="2" spans="1:8" ht="15.75">
      <c r="A2" s="14"/>
      <c r="B2" s="15"/>
      <c r="C2" s="16" t="s">
        <v>54</v>
      </c>
      <c r="D2" s="16" t="s">
        <v>55</v>
      </c>
      <c r="E2" s="16"/>
      <c r="F2" s="16" t="s">
        <v>55</v>
      </c>
      <c r="G2" s="15"/>
      <c r="H2" s="2"/>
    </row>
    <row r="3" spans="1:8" ht="15.75">
      <c r="A3" s="14" t="s">
        <v>78</v>
      </c>
      <c r="B3" s="15" t="s">
        <v>79</v>
      </c>
      <c r="C3" s="16"/>
      <c r="D3" s="16"/>
      <c r="E3" s="16"/>
      <c r="F3" s="16"/>
      <c r="G3" s="15" t="s">
        <v>135</v>
      </c>
      <c r="H3" s="2"/>
    </row>
    <row r="4" spans="1:8" ht="31.5">
      <c r="A4" s="38" t="s">
        <v>104</v>
      </c>
      <c r="B4" s="49" t="s">
        <v>101</v>
      </c>
      <c r="C4" s="20">
        <v>3</v>
      </c>
      <c r="D4" s="21">
        <v>5000000000</v>
      </c>
      <c r="E4" s="24">
        <f>$C4*60*3</f>
        <v>540</v>
      </c>
      <c r="F4" s="18">
        <f>E4*D4</f>
        <v>2700000000000</v>
      </c>
      <c r="G4" s="41" t="s">
        <v>144</v>
      </c>
      <c r="H4" s="2"/>
    </row>
    <row r="5" spans="1:8" ht="25.5" customHeight="1">
      <c r="A5" s="26" t="s">
        <v>103</v>
      </c>
      <c r="B5" s="19" t="s">
        <v>102</v>
      </c>
      <c r="C5" s="20">
        <v>1</v>
      </c>
      <c r="D5" s="21">
        <v>5000000000</v>
      </c>
      <c r="E5" s="24">
        <f>$C5*60*3</f>
        <v>180</v>
      </c>
      <c r="F5" s="18">
        <f>E5*D5</f>
        <v>900000000000</v>
      </c>
      <c r="G5" s="41" t="s">
        <v>151</v>
      </c>
      <c r="H5" s="28" t="s">
        <v>84</v>
      </c>
    </row>
    <row r="6" spans="1:8" ht="15.75">
      <c r="A6" s="26" t="s">
        <v>61</v>
      </c>
      <c r="B6" s="19" t="s">
        <v>72</v>
      </c>
      <c r="C6" s="20">
        <v>2</v>
      </c>
      <c r="D6" s="21">
        <v>5000000000</v>
      </c>
      <c r="E6" s="24">
        <f>$C6*60*3</f>
        <v>360</v>
      </c>
      <c r="F6" s="18">
        <f>E6*D6</f>
        <v>1800000000000</v>
      </c>
      <c r="G6" s="35" t="s">
        <v>64</v>
      </c>
      <c r="H6" s="28" t="s">
        <v>70</v>
      </c>
    </row>
    <row r="7" spans="1:8" ht="15.75">
      <c r="A7" s="14" t="s">
        <v>107</v>
      </c>
      <c r="B7" s="19" t="s">
        <v>73</v>
      </c>
      <c r="C7" s="20">
        <v>3</v>
      </c>
      <c r="D7" s="21">
        <v>5000000000</v>
      </c>
      <c r="E7" s="24">
        <f t="shared" ref="E7:E28" si="0">$C7*60*3</f>
        <v>540</v>
      </c>
      <c r="F7" s="18">
        <f t="shared" ref="F7:F22" si="1">E7*D7</f>
        <v>2700000000000</v>
      </c>
      <c r="G7" s="41" t="s">
        <v>74</v>
      </c>
      <c r="H7" s="28" t="s">
        <v>75</v>
      </c>
    </row>
    <row r="8" spans="1:8" ht="15.75">
      <c r="A8" s="26" t="s">
        <v>108</v>
      </c>
      <c r="B8" s="19" t="s">
        <v>105</v>
      </c>
      <c r="C8" s="20">
        <v>2</v>
      </c>
      <c r="D8" s="21">
        <v>5000000000</v>
      </c>
      <c r="E8" s="24">
        <f t="shared" si="0"/>
        <v>360</v>
      </c>
      <c r="F8" s="18">
        <f t="shared" si="1"/>
        <v>1800000000000</v>
      </c>
      <c r="G8" s="41" t="s">
        <v>106</v>
      </c>
      <c r="H8" s="28" t="s">
        <v>40</v>
      </c>
    </row>
    <row r="9" spans="1:8" ht="15.75">
      <c r="A9" s="26" t="s">
        <v>109</v>
      </c>
      <c r="B9" s="19" t="s">
        <v>110</v>
      </c>
      <c r="C9" s="20">
        <v>2</v>
      </c>
      <c r="D9" s="21">
        <v>5000000000</v>
      </c>
      <c r="E9" s="24">
        <f t="shared" si="0"/>
        <v>360</v>
      </c>
      <c r="F9" s="18">
        <f t="shared" si="1"/>
        <v>1800000000000</v>
      </c>
      <c r="G9" s="41"/>
      <c r="H9" s="28" t="s">
        <v>40</v>
      </c>
    </row>
    <row r="10" spans="1:8" ht="15.75">
      <c r="A10" s="40" t="s">
        <v>111</v>
      </c>
      <c r="B10" s="19" t="s">
        <v>33</v>
      </c>
      <c r="C10" s="20">
        <v>3</v>
      </c>
      <c r="D10" s="21">
        <v>5000000000</v>
      </c>
      <c r="E10" s="24">
        <f t="shared" si="0"/>
        <v>540</v>
      </c>
      <c r="F10" s="18">
        <f t="shared" si="1"/>
        <v>2700000000000</v>
      </c>
      <c r="G10" s="41" t="s">
        <v>47</v>
      </c>
      <c r="H10" s="27" t="s">
        <v>45</v>
      </c>
    </row>
    <row r="11" spans="1:8" ht="15.75">
      <c r="A11" s="26" t="s">
        <v>87</v>
      </c>
      <c r="B11" s="19" t="s">
        <v>112</v>
      </c>
      <c r="C11" s="20">
        <v>2</v>
      </c>
      <c r="D11" s="21">
        <v>5000000000</v>
      </c>
      <c r="E11" s="24">
        <f>$C11*60*3</f>
        <v>360</v>
      </c>
      <c r="F11" s="18">
        <f>E11*D11</f>
        <v>1800000000000</v>
      </c>
      <c r="G11" s="41" t="s">
        <v>77</v>
      </c>
      <c r="H11" s="27" t="s">
        <v>145</v>
      </c>
    </row>
    <row r="12" spans="1:8" ht="15.75">
      <c r="A12" s="26" t="s">
        <v>153</v>
      </c>
      <c r="B12" s="57" t="s">
        <v>154</v>
      </c>
      <c r="C12" s="20"/>
      <c r="D12" s="21"/>
      <c r="E12" s="24"/>
      <c r="F12" s="18"/>
      <c r="G12" s="41"/>
      <c r="H12" s="27"/>
    </row>
    <row r="13" spans="1:8" ht="15.75">
      <c r="A13" s="26" t="s">
        <v>134</v>
      </c>
      <c r="B13" s="49" t="s">
        <v>158</v>
      </c>
      <c r="C13" s="20">
        <v>1</v>
      </c>
      <c r="D13" s="21">
        <v>5000000000</v>
      </c>
      <c r="E13" s="24">
        <f t="shared" ref="E13:E17" si="2">$C13*60*3</f>
        <v>180</v>
      </c>
      <c r="F13" s="18">
        <f t="shared" ref="F13" si="3">E13*D13</f>
        <v>900000000000</v>
      </c>
      <c r="G13" s="41"/>
      <c r="H13" s="27"/>
    </row>
    <row r="14" spans="1:8" ht="15.75">
      <c r="A14" s="26" t="s">
        <v>155</v>
      </c>
      <c r="B14" s="49" t="s">
        <v>160</v>
      </c>
      <c r="C14" s="20">
        <v>1</v>
      </c>
      <c r="D14" s="21">
        <v>5000000000</v>
      </c>
      <c r="E14" s="24">
        <f t="shared" si="2"/>
        <v>180</v>
      </c>
      <c r="F14" s="18">
        <f t="shared" ref="F14" si="4">E14*D14</f>
        <v>900000000000</v>
      </c>
      <c r="G14" s="41"/>
      <c r="H14" s="27" t="s">
        <v>60</v>
      </c>
    </row>
    <row r="15" spans="1:8" ht="15.75">
      <c r="A15" s="26" t="s">
        <v>117</v>
      </c>
      <c r="B15" s="49" t="s">
        <v>159</v>
      </c>
      <c r="C15" s="20">
        <v>1.5</v>
      </c>
      <c r="D15" s="21">
        <v>5000000000</v>
      </c>
      <c r="E15" s="24">
        <f t="shared" si="2"/>
        <v>270</v>
      </c>
      <c r="F15" s="18">
        <f t="shared" ref="F15:F17" si="5">E15*D15</f>
        <v>1350000000000</v>
      </c>
      <c r="G15" s="41" t="s">
        <v>136</v>
      </c>
      <c r="H15" s="27" t="s">
        <v>149</v>
      </c>
    </row>
    <row r="16" spans="1:8" ht="15.75">
      <c r="A16" s="26" t="s">
        <v>124</v>
      </c>
      <c r="B16" s="49" t="s">
        <v>161</v>
      </c>
      <c r="C16" s="20">
        <v>1.5</v>
      </c>
      <c r="D16" s="21">
        <v>5000000000</v>
      </c>
      <c r="E16" s="24">
        <f t="shared" si="2"/>
        <v>270</v>
      </c>
      <c r="F16" s="18">
        <f t="shared" si="5"/>
        <v>1350000000000</v>
      </c>
      <c r="G16" s="41" t="s">
        <v>136</v>
      </c>
      <c r="H16" s="27" t="s">
        <v>148</v>
      </c>
    </row>
    <row r="17" spans="1:8" ht="15.75">
      <c r="A17" s="37" t="s">
        <v>125</v>
      </c>
      <c r="B17" s="49" t="s">
        <v>156</v>
      </c>
      <c r="C17" s="20">
        <v>5</v>
      </c>
      <c r="D17" s="21">
        <v>5000000000</v>
      </c>
      <c r="E17" s="24">
        <f t="shared" si="2"/>
        <v>900</v>
      </c>
      <c r="F17" s="18">
        <f t="shared" si="5"/>
        <v>4500000000000</v>
      </c>
      <c r="G17" s="41" t="s">
        <v>137</v>
      </c>
      <c r="H17" s="12" t="s">
        <v>60</v>
      </c>
    </row>
    <row r="18" spans="1:8" ht="15.75">
      <c r="A18" s="26" t="s">
        <v>139</v>
      </c>
      <c r="B18" s="49" t="s">
        <v>114</v>
      </c>
      <c r="C18" s="20">
        <v>5</v>
      </c>
      <c r="D18" s="21">
        <v>5000000000</v>
      </c>
      <c r="E18" s="24">
        <f>$C18*60*3</f>
        <v>900</v>
      </c>
      <c r="F18" s="18">
        <f>E18*D18</f>
        <v>4500000000000</v>
      </c>
      <c r="G18" s="35" t="s">
        <v>136</v>
      </c>
      <c r="H18" s="28" t="s">
        <v>66</v>
      </c>
    </row>
    <row r="19" spans="1:8" ht="15.75">
      <c r="A19" s="37" t="s">
        <v>109</v>
      </c>
      <c r="B19" s="49" t="s">
        <v>118</v>
      </c>
      <c r="C19" s="20">
        <v>2</v>
      </c>
      <c r="D19" s="21">
        <v>5000000000</v>
      </c>
      <c r="E19" s="24">
        <f>$C19*60*3</f>
        <v>360</v>
      </c>
      <c r="F19" s="18">
        <f>E19*D19</f>
        <v>1800000000000</v>
      </c>
      <c r="G19" s="35" t="s">
        <v>138</v>
      </c>
      <c r="H19" s="12"/>
    </row>
    <row r="20" spans="1:8" ht="15.75">
      <c r="A20" s="37"/>
      <c r="B20" s="19"/>
      <c r="C20" s="20"/>
      <c r="D20" s="21"/>
      <c r="E20" s="24"/>
      <c r="F20" s="18"/>
      <c r="G20" s="35"/>
      <c r="H20" s="12"/>
    </row>
    <row r="21" spans="1:8" ht="15.75">
      <c r="A21" s="26" t="s">
        <v>119</v>
      </c>
      <c r="B21" s="49" t="s">
        <v>113</v>
      </c>
      <c r="C21" s="20">
        <v>2</v>
      </c>
      <c r="D21" s="21">
        <v>5000000000</v>
      </c>
      <c r="E21" s="24">
        <f t="shared" si="0"/>
        <v>360</v>
      </c>
      <c r="F21" s="18">
        <f t="shared" ref="F21" si="6">E21*D21</f>
        <v>1800000000000</v>
      </c>
      <c r="G21" s="41"/>
      <c r="H21" s="28"/>
    </row>
    <row r="22" spans="1:8" ht="15.75">
      <c r="A22" s="38" t="s">
        <v>120</v>
      </c>
      <c r="B22" s="49" t="s">
        <v>157</v>
      </c>
      <c r="C22" s="20">
        <v>3</v>
      </c>
      <c r="D22" s="21">
        <v>5000000000</v>
      </c>
      <c r="E22" s="24">
        <f t="shared" si="0"/>
        <v>540</v>
      </c>
      <c r="F22" s="18">
        <f t="shared" si="1"/>
        <v>2700000000000</v>
      </c>
      <c r="G22" s="41" t="s">
        <v>140</v>
      </c>
      <c r="H22" s="12" t="s">
        <v>60</v>
      </c>
    </row>
    <row r="23" spans="1:8" ht="15.75">
      <c r="A23" s="38" t="s">
        <v>121</v>
      </c>
      <c r="B23" s="49" t="s">
        <v>116</v>
      </c>
      <c r="C23" s="20">
        <v>2</v>
      </c>
      <c r="D23" s="21">
        <v>5000000000</v>
      </c>
      <c r="E23" s="24">
        <f t="shared" si="0"/>
        <v>360</v>
      </c>
      <c r="F23" s="18">
        <f t="shared" ref="F23:F25" si="7">E23*D23</f>
        <v>1800000000000</v>
      </c>
      <c r="G23" s="41" t="s">
        <v>152</v>
      </c>
      <c r="H23" s="12"/>
    </row>
    <row r="24" spans="1:8" ht="15.75">
      <c r="A24" s="38" t="s">
        <v>115</v>
      </c>
      <c r="B24" s="49" t="s">
        <v>132</v>
      </c>
      <c r="C24" s="20">
        <v>2</v>
      </c>
      <c r="D24" s="21">
        <v>5000000000</v>
      </c>
      <c r="E24" s="24">
        <f t="shared" si="0"/>
        <v>360</v>
      </c>
      <c r="F24" s="18">
        <f t="shared" si="7"/>
        <v>1800000000000</v>
      </c>
      <c r="G24" s="41"/>
      <c r="H24" s="12"/>
    </row>
    <row r="25" spans="1:8" ht="15.75">
      <c r="A25" s="50" t="s">
        <v>117</v>
      </c>
      <c r="B25" s="49" t="s">
        <v>122</v>
      </c>
      <c r="C25" s="20">
        <v>2</v>
      </c>
      <c r="D25" s="21">
        <v>5000000000</v>
      </c>
      <c r="E25" s="24">
        <f t="shared" si="0"/>
        <v>360</v>
      </c>
      <c r="F25" s="18">
        <f t="shared" si="7"/>
        <v>1800000000000</v>
      </c>
      <c r="G25" s="41"/>
    </row>
    <row r="26" spans="1:8" ht="15.75">
      <c r="A26" s="26" t="s">
        <v>124</v>
      </c>
      <c r="B26" s="49" t="s">
        <v>123</v>
      </c>
      <c r="C26" s="20">
        <v>1</v>
      </c>
      <c r="D26" s="21">
        <v>5000000000</v>
      </c>
      <c r="E26" s="24">
        <f>$C26*60*3</f>
        <v>180</v>
      </c>
      <c r="F26" s="18">
        <f>E26*D26</f>
        <v>900000000000</v>
      </c>
      <c r="G26" s="41" t="s">
        <v>77</v>
      </c>
      <c r="H26" s="28" t="s">
        <v>148</v>
      </c>
    </row>
    <row r="27" spans="1:8" ht="15.75">
      <c r="A27" s="26" t="s">
        <v>125</v>
      </c>
      <c r="B27" s="51" t="s">
        <v>133</v>
      </c>
      <c r="C27" s="20">
        <v>5</v>
      </c>
      <c r="D27" s="21">
        <v>5000000000</v>
      </c>
      <c r="E27" s="24">
        <f>$C27*60*3</f>
        <v>900</v>
      </c>
      <c r="F27" s="18">
        <f>E27*D27</f>
        <v>4500000000000</v>
      </c>
      <c r="G27" s="42"/>
      <c r="H27" s="28" t="s">
        <v>147</v>
      </c>
    </row>
    <row r="28" spans="1:8" ht="15.75">
      <c r="A28" s="26" t="s">
        <v>65</v>
      </c>
      <c r="B28" s="49" t="s">
        <v>67</v>
      </c>
      <c r="C28" s="20">
        <v>5</v>
      </c>
      <c r="D28" s="21">
        <v>5000000000</v>
      </c>
      <c r="E28" s="24">
        <f t="shared" si="0"/>
        <v>900</v>
      </c>
      <c r="F28" s="18">
        <f t="shared" ref="F28" si="8">E28*D28</f>
        <v>4500000000000</v>
      </c>
      <c r="G28" s="35" t="s">
        <v>141</v>
      </c>
      <c r="H28" s="28" t="s">
        <v>146</v>
      </c>
    </row>
    <row r="29" spans="1:8" ht="15.75">
      <c r="A29" s="14"/>
      <c r="C29" s="9">
        <f>SUM(C6:C28)</f>
        <v>53</v>
      </c>
      <c r="D29" s="3"/>
      <c r="E29" s="9">
        <f>SUM(E6:E24)</f>
        <v>7200</v>
      </c>
      <c r="F29" s="25">
        <f>SUM(F7:F28)</f>
        <v>45900000000000</v>
      </c>
      <c r="G29" s="43" t="s">
        <v>85</v>
      </c>
      <c r="H29" s="2"/>
    </row>
    <row r="30" spans="1:8" ht="15.75">
      <c r="A30" s="14"/>
      <c r="B30" s="6" t="s">
        <v>52</v>
      </c>
      <c r="C30" s="23">
        <f>C29/24</f>
        <v>2.2083333333333335</v>
      </c>
      <c r="D30" s="4"/>
      <c r="E30" s="10"/>
      <c r="F30" s="53">
        <f>SUM(F5:F11)</f>
        <v>13500000000000</v>
      </c>
      <c r="G30" s="56" t="s">
        <v>142</v>
      </c>
      <c r="H30" s="2"/>
    </row>
    <row r="31" spans="1:8" ht="15.75">
      <c r="A31" s="30"/>
      <c r="B31" s="7" t="s">
        <v>53</v>
      </c>
      <c r="C31" s="30"/>
      <c r="D31" s="30"/>
      <c r="E31" s="30"/>
      <c r="F31" s="54">
        <f>F29-F30</f>
        <v>32400000000000</v>
      </c>
      <c r="G31" s="55" t="s">
        <v>143</v>
      </c>
    </row>
    <row r="36" spans="2:3">
      <c r="C36" s="52" t="s">
        <v>64</v>
      </c>
    </row>
    <row r="37" spans="2:3">
      <c r="B37" s="52" t="s">
        <v>64</v>
      </c>
    </row>
    <row r="38" spans="2:3">
      <c r="B38" s="52" t="s">
        <v>64</v>
      </c>
    </row>
  </sheetData>
  <phoneticPr fontId="4" type="noConversion"/>
  <pageMargins left="0.75" right="0.75" top="1" bottom="1" header="0.5" footer="0.5"/>
  <pageSetup paperSize="10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F4" sqref="F4"/>
    </sheetView>
  </sheetViews>
  <sheetFormatPr defaultColWidth="11.42578125" defaultRowHeight="12.75"/>
  <cols>
    <col min="1" max="1" width="13.7109375" customWidth="1"/>
  </cols>
  <sheetData>
    <row r="1" spans="1:7" ht="15">
      <c r="A1" s="45"/>
      <c r="B1" s="45"/>
      <c r="C1" s="45" t="s">
        <v>3</v>
      </c>
      <c r="D1" s="45"/>
      <c r="E1" s="45"/>
      <c r="F1" s="45" t="s">
        <v>4</v>
      </c>
      <c r="G1" s="45"/>
    </row>
    <row r="2" spans="1:7" ht="15.75">
      <c r="A2" s="45"/>
      <c r="B2" s="47" t="s">
        <v>5</v>
      </c>
      <c r="C2" s="47" t="s">
        <v>6</v>
      </c>
      <c r="D2" s="47" t="s">
        <v>7</v>
      </c>
      <c r="E2" s="48" t="s">
        <v>5</v>
      </c>
      <c r="F2" s="48" t="s">
        <v>6</v>
      </c>
      <c r="G2" s="48" t="s">
        <v>7</v>
      </c>
    </row>
    <row r="3" spans="1:7" ht="15">
      <c r="A3" s="45" t="s">
        <v>8</v>
      </c>
      <c r="B3" s="46" t="s">
        <v>9</v>
      </c>
      <c r="C3" s="46" t="s">
        <v>9</v>
      </c>
      <c r="D3" s="46" t="s">
        <v>127</v>
      </c>
      <c r="E3" s="46" t="s">
        <v>129</v>
      </c>
      <c r="F3" s="46" t="s">
        <v>129</v>
      </c>
      <c r="G3" s="46" t="s">
        <v>10</v>
      </c>
    </row>
    <row r="4" spans="1:7" ht="15">
      <c r="A4" s="45" t="s">
        <v>0</v>
      </c>
      <c r="B4" s="46" t="s">
        <v>131</v>
      </c>
      <c r="C4" s="46" t="s">
        <v>128</v>
      </c>
      <c r="D4" s="46" t="s">
        <v>127</v>
      </c>
      <c r="E4" s="46" t="s">
        <v>130</v>
      </c>
      <c r="F4" s="46"/>
      <c r="G4" s="46" t="s">
        <v>11</v>
      </c>
    </row>
    <row r="5" spans="1:7" ht="15">
      <c r="A5" s="45" t="s">
        <v>1</v>
      </c>
      <c r="B5" s="46" t="s">
        <v>128</v>
      </c>
      <c r="C5" s="46" t="s">
        <v>88</v>
      </c>
      <c r="D5" s="46" t="s">
        <v>127</v>
      </c>
      <c r="E5" s="46" t="s">
        <v>150</v>
      </c>
      <c r="F5" s="46" t="s">
        <v>126</v>
      </c>
      <c r="G5" s="46" t="s">
        <v>12</v>
      </c>
    </row>
    <row r="7" spans="1:7">
      <c r="B7" t="s">
        <v>64</v>
      </c>
      <c r="C7" t="s">
        <v>64</v>
      </c>
    </row>
    <row r="8" spans="1:7">
      <c r="B8" t="s">
        <v>64</v>
      </c>
    </row>
    <row r="9" spans="1:7">
      <c r="B9" t="s">
        <v>64</v>
      </c>
    </row>
    <row r="33" spans="12:12">
      <c r="L33" s="44" t="s">
        <v>2</v>
      </c>
    </row>
  </sheetData>
  <phoneticPr fontId="16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sectors</vt:lpstr>
      <vt:lpstr>including 67 &amp; 56</vt:lpstr>
      <vt:lpstr>Shifts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goddard</dc:creator>
  <cp:lastModifiedBy>Lamont</cp:lastModifiedBy>
  <dcterms:created xsi:type="dcterms:W3CDTF">2006-01-05T15:34:45Z</dcterms:created>
  <dcterms:modified xsi:type="dcterms:W3CDTF">2009-11-08T07:21:55Z</dcterms:modified>
</cp:coreProperties>
</file>